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<sst xmlns="http://schemas.openxmlformats.org/spreadsheetml/2006/main" count="26" uniqueCount="26">
  <si>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Nose Mass, sl</t>
  </si>
  <si>
    <t>Tail Mass, sl</t>
  </si>
  <si>
    <r>
      <t>Parachute C</t>
    </r>
    <r>
      <rPr>
        <vertAlign val="subscript"/>
        <sz val="10"/>
        <rFont val="Arial"/>
        <family val="2"/>
      </rPr>
      <t>D</t>
    </r>
  </si>
  <si>
    <r>
      <t>Parachute Area, ft</t>
    </r>
    <r>
      <rPr>
        <vertAlign val="superscript"/>
        <sz val="10"/>
        <rFont val="Arial"/>
        <family val="2"/>
      </rPr>
      <t>2</t>
    </r>
  </si>
  <si>
    <t>Deployment Altitude, ft</t>
  </si>
  <si>
    <t>Impact Altitude, ft</t>
  </si>
  <si>
    <t>Lanyard Length, ft</t>
  </si>
  <si>
    <r>
      <t>g, ft/s</t>
    </r>
    <r>
      <rPr>
        <vertAlign val="superscript"/>
        <sz val="10"/>
        <rFont val="Arial"/>
        <family val="2"/>
      </rPr>
      <t>2</t>
    </r>
  </si>
  <si>
    <r>
      <t xml:space="preserve">α,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R/ft</t>
    </r>
  </si>
  <si>
    <t>Nose Weight, lb</t>
  </si>
  <si>
    <t>Tail Weight, lb</t>
  </si>
  <si>
    <r>
      <t>r</t>
    </r>
    <r>
      <rPr>
        <vertAlign val="subscript"/>
        <sz val="10"/>
        <rFont val="Arial"/>
        <family val="2"/>
      </rPr>
      <t xml:space="preserve">o, </t>
    </r>
    <r>
      <rPr>
        <sz val="10"/>
        <rFont val="Arial"/>
        <family val="2"/>
      </rPr>
      <t>sl/ft</t>
    </r>
    <r>
      <rPr>
        <vertAlign val="superscript"/>
        <sz val="10"/>
        <rFont val="Arial"/>
        <family val="2"/>
      </rPr>
      <t>3</t>
    </r>
  </si>
  <si>
    <r>
      <t xml:space="preserve">To,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</t>
    </r>
  </si>
  <si>
    <t>n</t>
  </si>
  <si>
    <t>factor</t>
  </si>
  <si>
    <t>Descent Time, sec</t>
  </si>
  <si>
    <t>Descent Time, min</t>
  </si>
  <si>
    <t>Asymptotic Imact NRG</t>
  </si>
  <si>
    <r>
      <t>ditto, m</t>
    </r>
    <r>
      <rPr>
        <vertAlign val="subscript"/>
        <sz val="10"/>
        <rFont val="Arial"/>
        <family val="2"/>
      </rPr>
      <t>1</t>
    </r>
  </si>
  <si>
    <t>Aft Impact Velocity, ft/s</t>
  </si>
  <si>
    <t>Fwd Impact Velocity, ft/s</t>
  </si>
  <si>
    <r>
      <t>R,             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</si>
  <si>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>Parachute Diameter, ft</t>
  </si>
  <si>
    <r>
      <t xml:space="preserve">Deploy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Ratio</t>
    </r>
  </si>
  <si>
    <r>
      <t xml:space="preserve">Impact </t>
    </r>
    <r>
      <rPr>
        <sz val="10"/>
        <rFont val="Symbol"/>
        <family val="1"/>
      </rPr>
      <t xml:space="preserve">r </t>
    </r>
    <r>
      <rPr>
        <sz val="10"/>
        <rFont val="Arial"/>
        <family val="2"/>
      </rPr>
      <t>Ratio</t>
    </r>
  </si>
  <si>
    <t>Sea Level Velocity, ft/s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</si>
</sst>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S10"/>
  <sheetViews>
    <sheetView tabSelected="1" workbookViewId="0" topLeftCell="B1">
      <selection activeCell="I5" sqref="I5"/>
    </sheetView>
  </sheetViews>
  <sheetFormatPr defaultColWidth="9.140625" defaultRowHeight="12.75"/>
  <cols>
    <col min="6" max="6" width="11.57421875" style="0" customWidth="1"/>
    <col min="7" max="7" width="10.7109375" style="0" customWidth="1"/>
    <col min="11" max="11" width="11.00390625" style="0" customWidth="1"/>
    <col min="13" max="13" width="11.8515625" style="0" customWidth="1"/>
    <col min="14" max="14" width="11.28125" style="0" customWidth="1"/>
  </cols>
  <sheetData>
    <row r="4" spans="3:19" ht="27.75" customHeight="1">
      <c r="C4" s="1" t="s">
        <v>9</v>
      </c>
      <c r="D4" s="1" t="s">
        <v>10</v>
      </c>
      <c r="E4" s="1" t="s">
        <v>2</v>
      </c>
      <c r="F4" s="1" t="s">
        <v>22</v>
      </c>
      <c r="G4" s="1" t="s">
        <v>4</v>
      </c>
      <c r="H4" s="1" t="s">
        <v>5</v>
      </c>
      <c r="I4" s="1" t="s">
        <v>6</v>
      </c>
      <c r="J4" s="4"/>
      <c r="K4" s="1" t="s">
        <v>7</v>
      </c>
      <c r="L4" s="1" t="s">
        <v>8</v>
      </c>
      <c r="M4" s="1" t="s">
        <v>21</v>
      </c>
      <c r="N4" s="3" t="s">
        <v>11</v>
      </c>
      <c r="O4" s="9" t="s">
        <v>12</v>
      </c>
      <c r="P4" s="7"/>
      <c r="Q4" s="1" t="s">
        <v>0</v>
      </c>
      <c r="R4" s="1" t="s">
        <v>1</v>
      </c>
      <c r="S4" s="1" t="s">
        <v>3</v>
      </c>
    </row>
    <row r="5" spans="3:19" ht="12.75">
      <c r="C5" s="5">
        <v>11.9</v>
      </c>
      <c r="D5" s="5">
        <v>2.1</v>
      </c>
      <c r="E5" s="5">
        <v>0.82</v>
      </c>
      <c r="F5" s="5">
        <v>2</v>
      </c>
      <c r="G5" s="5">
        <v>25000</v>
      </c>
      <c r="H5" s="5">
        <v>3400</v>
      </c>
      <c r="I5" s="5">
        <v>60</v>
      </c>
      <c r="K5" s="2">
        <v>32.174</v>
      </c>
      <c r="L5" s="2">
        <v>-0.003566</v>
      </c>
      <c r="M5" s="2">
        <v>1716</v>
      </c>
      <c r="N5" s="2">
        <v>0.002378</v>
      </c>
      <c r="O5" s="2">
        <v>520</v>
      </c>
      <c r="P5" s="6"/>
      <c r="Q5" s="8">
        <f>C5/K5</f>
        <v>0.3698638652327967</v>
      </c>
      <c r="R5">
        <f>D5/K5</f>
        <v>0.06527009386461118</v>
      </c>
      <c r="S5">
        <f>PI()*F5^2/4</f>
        <v>3.141592653589793</v>
      </c>
    </row>
    <row r="9" spans="3:14" ht="27.75" customHeight="1">
      <c r="C9" s="1" t="s">
        <v>13</v>
      </c>
      <c r="D9" s="1" t="s">
        <v>24</v>
      </c>
      <c r="E9" s="1" t="s">
        <v>23</v>
      </c>
      <c r="F9" s="1" t="s">
        <v>25</v>
      </c>
      <c r="G9" s="1" t="s">
        <v>14</v>
      </c>
      <c r="H9" s="1" t="s">
        <v>15</v>
      </c>
      <c r="I9" s="1" t="s">
        <v>16</v>
      </c>
      <c r="K9" s="1" t="s">
        <v>17</v>
      </c>
      <c r="L9" s="1" t="s">
        <v>18</v>
      </c>
      <c r="M9" s="1" t="s">
        <v>19</v>
      </c>
      <c r="N9" s="1" t="s">
        <v>20</v>
      </c>
    </row>
    <row r="10" spans="3:14" ht="12.75">
      <c r="C10">
        <f>(L5*M5-1)/(2*L5*M5)</f>
        <v>0.5817092796902107</v>
      </c>
      <c r="D10">
        <f>(1+L5*H5/O5)^C10</f>
        <v>0.986369896839693</v>
      </c>
      <c r="E10">
        <f>(1+L5*G5/O5)^C10</f>
        <v>0.896370567298783</v>
      </c>
      <c r="F10">
        <f>SQRT(2*(Q5+R5)*K5/(E5*N5*S5))</f>
        <v>67.60693198048143</v>
      </c>
      <c r="G10">
        <f>(L5*M5-1)/(2*M5*O5)</f>
        <v>-3.989183252644791E-06</v>
      </c>
      <c r="H10" s="10">
        <f>(E10-D10)/(G10*F10)</f>
        <v>333.70603359661465</v>
      </c>
      <c r="I10" s="10">
        <f>H10/60</f>
        <v>5.561767226610244</v>
      </c>
      <c r="K10">
        <f>2*R5*K5/(E5*N5*D10*S5)</f>
        <v>695.0785805291484</v>
      </c>
      <c r="L10">
        <f>2*Q5*K5/(E5*D10*N5*S5)</f>
        <v>3938.7786229985077</v>
      </c>
      <c r="M10" s="10">
        <f>SQRT(K10+L10*EXP(-E5*D10*N5*S5*I5/R5))</f>
        <v>26.651833290007325</v>
      </c>
      <c r="N10" s="10">
        <f>SQRT(2*(Q5+R5)*K5/(E5*N5*D10*S5))</f>
        <v>68.07244085184294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2012-02-29T19:29:21Z</dcterms:created>
  <dcterms:modified xsi:type="dcterms:W3CDTF">2013-01-19T00:10:53Z</dcterms:modified>
  <cp:category/>
  <cp:version/>
  <cp:contentType/>
  <cp:contentStatus/>
</cp:coreProperties>
</file>